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<sst xmlns="http://schemas.openxmlformats.org/spreadsheetml/2006/main" count="220" uniqueCount="99">
  <si>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</si>
  <si>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</si>
  <si>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</si>
  <si>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</si>
  <si>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</si>
  <si>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</si>
  <si>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</si>
  <si>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</si>
  <si>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</si>
  <si>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</si>
  <si>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</si>
  <si>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</si>
  <si>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</si>
  <si>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</si>
  <si>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</si>
  <si>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</si>
  <si>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</si>
  <si>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</si>
  <si>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</si>
  <si>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</si>
  <si>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</si>
  <si>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</si>
  <si>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</si>
  <si>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</si>
  <si>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</si>
  <si>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</si>
  <si>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</si>
  <si>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</si>
  <si>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</si>
  <si>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</si>
  <si>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</si>
  <si>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</si>
  <si>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</si>
  <si>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</si>
  <si>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</si>
  <si>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</si>
  <si>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</si>
  <si>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</si>
  <si>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</si>
  <si>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</si>
  <si>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</si>
  <si>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</si>
  <si>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</si>
  <si>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</si>
  <si>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</si>
  <si>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</si>
  <si>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</si>
  <si>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</si>
  <si>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</si>
  <si>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</si>
  <si>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</si>
  <si>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</si>
  <si>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</si>
  <si>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</si>
  <si>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</si>
  <si>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</si>
  <si>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</si>
  <si>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</si>
  <si>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</si>
  <si>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</si>
  <si>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</si>
  <si>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</si>
  <si>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</si>
  <si>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</si>
  <si>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</si>
  <si>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</si>
  <si>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</si>
  <si>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</si>
  <si>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</si>
  <si>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</si>
  <si>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</si>
  <si>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</si>
  <si>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</si>
  <si>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</si>
  <si>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</si>
  <si>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</si>
  <si>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</si>
  <si>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</si>
  <si>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</si>
  <si>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</si>
  <si>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</si>
  <si>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</si>
  <si>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</si>
  <si>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</si>
  <si>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</si>
  <si>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</si>
  <si>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</si>
  <si>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</si>
  <si>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</si>
  <si>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</si>
  <si>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</si>
  <si>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</si>
  <si>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</si>
  <si>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t>план на січень-травень 2017р.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</si>
  <si>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</si>
  <si>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25.05.2017</t>
  </si>
  <si>
    <r>
      <t xml:space="preserve">станом на 25.05.2017р.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</si>
  <si>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25.05.2017р.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</si>
  <si>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25.05.2017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</si>
</sst>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25"/>
      <color indexed="8"/>
      <name val="Times New Roman"/>
      <family val="1"/>
    </font>
    <font>
      <sz val="5.2"/>
      <color indexed="8"/>
      <name val="Times New Roman"/>
      <family val="1"/>
    </font>
    <font>
      <sz val="4.9"/>
      <color indexed="8"/>
      <name val="Times New Roman"/>
      <family val="1"/>
    </font>
    <font>
      <sz val="6.7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6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7649812"/>
        <c:axId val="26195125"/>
      </c:lineChart>
      <c:catAx>
        <c:axId val="476498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95125"/>
        <c:crosses val="autoZero"/>
        <c:auto val="0"/>
        <c:lblOffset val="100"/>
        <c:tickLblSkip val="1"/>
        <c:noMultiLvlLbl val="0"/>
      </c:catAx>
      <c:valAx>
        <c:axId val="2619512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6498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34429534"/>
        <c:axId val="41430351"/>
      </c:lineChart>
      <c:catAx>
        <c:axId val="344295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30351"/>
        <c:crosses val="autoZero"/>
        <c:auto val="0"/>
        <c:lblOffset val="100"/>
        <c:tickLblSkip val="1"/>
        <c:noMultiLvlLbl val="0"/>
      </c:catAx>
      <c:valAx>
        <c:axId val="4143035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42953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37328840"/>
        <c:axId val="415241"/>
      </c:lineChart>
      <c:catAx>
        <c:axId val="373288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241"/>
        <c:crosses val="autoZero"/>
        <c:auto val="0"/>
        <c:lblOffset val="100"/>
        <c:tickLblSkip val="1"/>
        <c:noMultiLvlLbl val="0"/>
      </c:catAx>
      <c:valAx>
        <c:axId val="41524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32884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737170"/>
        <c:axId val="33634531"/>
      </c:lineChart>
      <c:catAx>
        <c:axId val="37371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34531"/>
        <c:crosses val="autoZero"/>
        <c:auto val="0"/>
        <c:lblOffset val="100"/>
        <c:tickLblSkip val="1"/>
        <c:noMultiLvlLbl val="0"/>
      </c:catAx>
      <c:valAx>
        <c:axId val="3363453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3717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34275324"/>
        <c:axId val="40042461"/>
      </c:lineChart>
      <c:catAx>
        <c:axId val="342753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42461"/>
        <c:crosses val="autoZero"/>
        <c:auto val="0"/>
        <c:lblOffset val="100"/>
        <c:tickLblSkip val="1"/>
        <c:noMultiLvlLbl val="0"/>
      </c:catAx>
      <c:valAx>
        <c:axId val="4004246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27532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25.05.2017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травень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4837830"/>
        <c:axId val="22213879"/>
      </c:bar3DChart>
      <c:catAx>
        <c:axId val="24837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13879"/>
        <c:crosses val="autoZero"/>
        <c:auto val="1"/>
        <c:lblOffset val="100"/>
        <c:tickLblSkip val="1"/>
        <c:noMultiLvlLbl val="0"/>
      </c:catAx>
      <c:valAx>
        <c:axId val="22213879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37830"/>
        <c:crossesAt val="1"/>
        <c:crossBetween val="between"/>
        <c:dispUnits/>
        <c:majorUnit val="20000"/>
        <c:minorUnit val="5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5707184"/>
        <c:axId val="54493745"/>
      </c:bar3DChart>
      <c:catAx>
        <c:axId val="65707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493745"/>
        <c:crosses val="autoZero"/>
        <c:auto val="1"/>
        <c:lblOffset val="100"/>
        <c:tickLblSkip val="1"/>
        <c:noMultiLvlLbl val="0"/>
      </c:catAx>
      <c:valAx>
        <c:axId val="54493745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07184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529 507,3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498 725,0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- 33 126,9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травень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112 090,2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- 30 782,3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102.57358</v>
          </cell>
        </row>
      </sheetData>
      <sheetData sheetId="2">
        <row r="97">
          <cell r="D97">
            <v>1399.2856000000002</v>
          </cell>
        </row>
      </sheetData>
      <sheetData sheetId="3">
        <row r="94">
          <cell r="D94">
            <v>7713.34596</v>
          </cell>
        </row>
      </sheetData>
      <sheetData sheetId="4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74</v>
      </c>
      <c r="Q1" s="138"/>
      <c r="R1" s="138"/>
      <c r="S1" s="138"/>
      <c r="T1" s="138"/>
      <c r="U1" s="139"/>
    </row>
    <row r="2" spans="1:21" ht="15" thickBot="1">
      <c r="A2" s="140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73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78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0">
        <v>0</v>
      </c>
      <c r="V20" s="13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0">
        <v>0</v>
      </c>
      <c r="V21" s="13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0">
        <v>0</v>
      </c>
      <c r="V22" s="13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0">
        <v>0</v>
      </c>
      <c r="V23" s="13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0">
        <v>0</v>
      </c>
      <c r="V24" s="13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42826</v>
      </c>
      <c r="S31" s="126">
        <f>'[2]березень'!$D$97</f>
        <v>1399.2856000000002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42826</v>
      </c>
      <c r="S41" s="125">
        <v>114548.88999999997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87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8">
        <v>0</v>
      </c>
      <c r="V4" s="14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0">
        <v>1</v>
      </c>
      <c r="V5" s="13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2">
        <v>0</v>
      </c>
      <c r="V6" s="13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2">
        <v>0</v>
      </c>
      <c r="V7" s="13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0">
        <v>0</v>
      </c>
      <c r="V9" s="13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0">
        <v>0</v>
      </c>
      <c r="V10" s="13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0">
        <v>0</v>
      </c>
      <c r="V11" s="13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0">
        <v>0</v>
      </c>
      <c r="V12" s="13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0">
        <v>0</v>
      </c>
      <c r="V17" s="13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0">
        <v>0</v>
      </c>
      <c r="V20" s="13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0">
        <v>1</v>
      </c>
      <c r="V22" s="13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9">
        <f>SUM(U4:U22)</f>
        <v>2</v>
      </c>
      <c r="V23" s="12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1" t="s">
        <v>33</v>
      </c>
      <c r="S26" s="121"/>
      <c r="T26" s="121"/>
      <c r="U26" s="12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29</v>
      </c>
      <c r="S27" s="122"/>
      <c r="T27" s="122"/>
      <c r="U27" s="12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>
        <v>42856</v>
      </c>
      <c r="S28" s="126">
        <f>'[2]квітень'!$D$97</f>
        <v>102.57358</v>
      </c>
      <c r="T28" s="126"/>
      <c r="U28" s="12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/>
      <c r="S29" s="126"/>
      <c r="T29" s="126"/>
      <c r="U29" s="12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7" t="s">
        <v>45</v>
      </c>
      <c r="T31" s="12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40</v>
      </c>
      <c r="T32" s="12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1" t="s">
        <v>30</v>
      </c>
      <c r="S36" s="121"/>
      <c r="T36" s="121"/>
      <c r="U36" s="12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 t="s">
        <v>31</v>
      </c>
      <c r="S37" s="118"/>
      <c r="T37" s="118"/>
      <c r="U37" s="11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>
        <v>42856</v>
      </c>
      <c r="S38" s="125">
        <v>94413.13370999995</v>
      </c>
      <c r="T38" s="125"/>
      <c r="U38" s="12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/>
      <c r="S39" s="125"/>
      <c r="T39" s="125"/>
      <c r="U39" s="12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92</v>
      </c>
      <c r="S1" s="138"/>
      <c r="T1" s="138"/>
      <c r="U1" s="138"/>
      <c r="V1" s="138"/>
      <c r="W1" s="139"/>
    </row>
    <row r="2" spans="1:23" ht="15" thickBot="1">
      <c r="A2" s="140" t="s">
        <v>95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96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94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18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AVERAGE(N4:N18)</f>
        <v>5264.22</v>
      </c>
      <c r="R4" s="71">
        <v>1.95</v>
      </c>
      <c r="S4" s="72">
        <v>0</v>
      </c>
      <c r="T4" s="73">
        <v>223.1</v>
      </c>
      <c r="U4" s="148">
        <v>0</v>
      </c>
      <c r="V4" s="14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5264.2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5264.2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5264.2</v>
      </c>
      <c r="R7" s="77">
        <v>0</v>
      </c>
      <c r="S7" s="78">
        <v>0</v>
      </c>
      <c r="T7" s="79">
        <v>416.7</v>
      </c>
      <c r="U7" s="132">
        <v>1</v>
      </c>
      <c r="V7" s="13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5264.2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5264.2</v>
      </c>
      <c r="R9" s="77">
        <v>0</v>
      </c>
      <c r="S9" s="78">
        <v>0</v>
      </c>
      <c r="T9" s="76">
        <v>405.9</v>
      </c>
      <c r="U9" s="130">
        <v>0</v>
      </c>
      <c r="V9" s="13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5264.2</v>
      </c>
      <c r="R10" s="77">
        <v>0</v>
      </c>
      <c r="S10" s="78">
        <v>0</v>
      </c>
      <c r="T10" s="76">
        <v>19.84</v>
      </c>
      <c r="U10" s="130">
        <v>0</v>
      </c>
      <c r="V10" s="13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5264.2</v>
      </c>
      <c r="R11" s="75">
        <v>0</v>
      </c>
      <c r="S11" s="69">
        <v>0</v>
      </c>
      <c r="T11" s="76">
        <v>0</v>
      </c>
      <c r="U11" s="130">
        <v>0</v>
      </c>
      <c r="V11" s="13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5264.2</v>
      </c>
      <c r="R12" s="75">
        <v>0</v>
      </c>
      <c r="S12" s="69">
        <v>0</v>
      </c>
      <c r="T12" s="76">
        <v>16.8</v>
      </c>
      <c r="U12" s="130">
        <v>0</v>
      </c>
      <c r="V12" s="13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5264.2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5264.2</v>
      </c>
      <c r="R14" s="75">
        <v>0</v>
      </c>
      <c r="S14" s="69">
        <v>0</v>
      </c>
      <c r="T14" s="80">
        <v>1198.54</v>
      </c>
      <c r="U14" s="130">
        <v>0</v>
      </c>
      <c r="V14" s="13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5264.2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5264.2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5264.2</v>
      </c>
      <c r="R17" s="75">
        <v>0</v>
      </c>
      <c r="S17" s="69">
        <v>0</v>
      </c>
      <c r="T17" s="80">
        <v>13.4</v>
      </c>
      <c r="U17" s="130">
        <v>0</v>
      </c>
      <c r="V17" s="13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</v>
      </c>
      <c r="D18" s="113">
        <v>142.2</v>
      </c>
      <c r="E18" s="113">
        <f t="shared" si="0"/>
        <v>110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9.549999999999706</v>
      </c>
      <c r="N18" s="69">
        <v>1960.85</v>
      </c>
      <c r="O18" s="69">
        <v>3500</v>
      </c>
      <c r="P18" s="3">
        <f>N18/O18</f>
        <v>0.5602428571428572</v>
      </c>
      <c r="Q18" s="2">
        <v>5264.2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42880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5264.2</v>
      </c>
      <c r="R19" s="75"/>
      <c r="S19" s="69"/>
      <c r="T19" s="76"/>
      <c r="U19" s="130"/>
      <c r="V19" s="131"/>
      <c r="W19" s="74">
        <f t="shared" si="3"/>
        <v>0</v>
      </c>
    </row>
    <row r="20" spans="1:23" ht="12.75">
      <c r="A20" s="10">
        <v>42881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3800</v>
      </c>
      <c r="P20" s="3">
        <f>N20/O20</f>
        <v>0</v>
      </c>
      <c r="Q20" s="2">
        <v>5264.2</v>
      </c>
      <c r="R20" s="75"/>
      <c r="S20" s="69"/>
      <c r="T20" s="76"/>
      <c r="U20" s="130"/>
      <c r="V20" s="131"/>
      <c r="W20" s="74">
        <f t="shared" si="3"/>
        <v>0</v>
      </c>
    </row>
    <row r="21" spans="1:23" ht="12.75">
      <c r="A21" s="10">
        <v>42884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8500</v>
      </c>
      <c r="P21" s="3">
        <f t="shared" si="2"/>
        <v>0</v>
      </c>
      <c r="Q21" s="2">
        <v>5264.2</v>
      </c>
      <c r="R21" s="81"/>
      <c r="S21" s="80"/>
      <c r="T21" s="76"/>
      <c r="U21" s="130"/>
      <c r="V21" s="131"/>
      <c r="W21" s="74">
        <f t="shared" si="3"/>
        <v>0</v>
      </c>
    </row>
    <row r="22" spans="1:23" ht="12.75">
      <c r="A22" s="10">
        <v>42885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12100</v>
      </c>
      <c r="P22" s="3">
        <f>N22/O22</f>
        <v>0</v>
      </c>
      <c r="Q22" s="2">
        <v>5264.2</v>
      </c>
      <c r="R22" s="81"/>
      <c r="S22" s="80"/>
      <c r="T22" s="76"/>
      <c r="U22" s="116"/>
      <c r="V22" s="117"/>
      <c r="W22" s="74">
        <f t="shared" si="3"/>
        <v>0</v>
      </c>
    </row>
    <row r="23" spans="1:23" ht="13.5" thickBot="1">
      <c r="A23" s="10">
        <v>42886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5800</v>
      </c>
      <c r="P23" s="3">
        <f t="shared" si="2"/>
        <v>0</v>
      </c>
      <c r="Q23" s="2">
        <v>5264.2</v>
      </c>
      <c r="R23" s="81"/>
      <c r="S23" s="80"/>
      <c r="T23" s="76"/>
      <c r="U23" s="130"/>
      <c r="V23" s="131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40155.8</v>
      </c>
      <c r="C24" s="92">
        <f t="shared" si="4"/>
        <v>4311.85</v>
      </c>
      <c r="D24" s="115">
        <f t="shared" si="4"/>
        <v>1103.8</v>
      </c>
      <c r="E24" s="115">
        <f t="shared" si="4"/>
        <v>3208.0499999999997</v>
      </c>
      <c r="F24" s="92">
        <f t="shared" si="4"/>
        <v>194.80000000000007</v>
      </c>
      <c r="G24" s="92">
        <f t="shared" si="4"/>
        <v>4689.5</v>
      </c>
      <c r="H24" s="92">
        <f t="shared" si="4"/>
        <v>22021.199999999997</v>
      </c>
      <c r="I24" s="92">
        <f t="shared" si="4"/>
        <v>1120.8999999999996</v>
      </c>
      <c r="J24" s="92">
        <f t="shared" si="4"/>
        <v>424.49999999999994</v>
      </c>
      <c r="K24" s="92">
        <f t="shared" si="4"/>
        <v>533.6</v>
      </c>
      <c r="L24" s="92">
        <f t="shared" si="4"/>
        <v>2672.3</v>
      </c>
      <c r="M24" s="91">
        <f t="shared" si="4"/>
        <v>2838.8500000000004</v>
      </c>
      <c r="N24" s="91">
        <f t="shared" si="4"/>
        <v>78963.3</v>
      </c>
      <c r="O24" s="91">
        <f t="shared" si="4"/>
        <v>112500</v>
      </c>
      <c r="P24" s="93">
        <f>N24/O24</f>
        <v>0.7018960000000001</v>
      </c>
      <c r="Q24" s="2"/>
      <c r="R24" s="82">
        <f>SUM(R4:R23)</f>
        <v>1.95</v>
      </c>
      <c r="S24" s="82">
        <f>SUM(S4:S23)</f>
        <v>0</v>
      </c>
      <c r="T24" s="82">
        <f>SUM(T4:T23)</f>
        <v>2294.2799999999997</v>
      </c>
      <c r="U24" s="119">
        <f>SUM(U4:U23)</f>
        <v>1</v>
      </c>
      <c r="V24" s="120"/>
      <c r="W24" s="82">
        <f>R24+S24+U24+T24+V24</f>
        <v>2297.2299999999996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42880</v>
      </c>
      <c r="S29" s="126">
        <v>0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42880</v>
      </c>
      <c r="S39" s="125">
        <v>71866.95257999995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5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97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98</v>
      </c>
      <c r="P27" s="155"/>
    </row>
    <row r="28" spans="1:16" ht="30.75" customHeight="1">
      <c r="A28" s="168"/>
      <c r="B28" s="48" t="s">
        <v>93</v>
      </c>
      <c r="C28" s="22" t="s">
        <v>23</v>
      </c>
      <c r="D28" s="48" t="str">
        <f>B28</f>
        <v>план на січень-травень 2017р.</v>
      </c>
      <c r="E28" s="22" t="str">
        <f>C28</f>
        <v>факт</v>
      </c>
      <c r="F28" s="47" t="str">
        <f>B28</f>
        <v>план на січень-травень 2017р.</v>
      </c>
      <c r="G28" s="62" t="str">
        <f>C28</f>
        <v>факт</v>
      </c>
      <c r="H28" s="48" t="str">
        <f>B28</f>
        <v>план на січень-травень 2017р.</v>
      </c>
      <c r="I28" s="22" t="str">
        <f>C28</f>
        <v>факт</v>
      </c>
      <c r="J28" s="47"/>
      <c r="K28" s="62"/>
      <c r="L28" s="45" t="str">
        <f>D28</f>
        <v>план на січень-травень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травень!S39</f>
        <v>71866.95257999995</v>
      </c>
      <c r="B29" s="49">
        <v>12030</v>
      </c>
      <c r="C29" s="49">
        <v>304.9</v>
      </c>
      <c r="D29" s="49">
        <v>4500</v>
      </c>
      <c r="E29" s="49">
        <v>0.13</v>
      </c>
      <c r="F29" s="49">
        <v>12350</v>
      </c>
      <c r="G29" s="49">
        <v>4115.7</v>
      </c>
      <c r="H29" s="49">
        <v>5</v>
      </c>
      <c r="I29" s="49">
        <v>6</v>
      </c>
      <c r="J29" s="49"/>
      <c r="K29" s="49"/>
      <c r="L29" s="63">
        <f>H29+F29+D29+J29+B29</f>
        <v>28885</v>
      </c>
      <c r="M29" s="50">
        <f>C29+E29+G29+I29</f>
        <v>4426.73</v>
      </c>
      <c r="N29" s="51">
        <f>M29-L29</f>
        <v>-24458.27</v>
      </c>
      <c r="O29" s="158">
        <f>травень!S29</f>
        <v>0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278840</v>
      </c>
      <c r="C48" s="32">
        <v>263251.9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72995</v>
      </c>
      <c r="C49" s="32">
        <v>62515.7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94305.7</v>
      </c>
      <c r="C50" s="32">
        <v>95628.27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9584.1</v>
      </c>
      <c r="C51" s="32">
        <v>9941.11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48400</v>
      </c>
      <c r="C52" s="32">
        <v>40416.66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3040</v>
      </c>
      <c r="C53" s="32">
        <v>2721.32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10900</v>
      </c>
      <c r="C54" s="32">
        <v>10479.16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11442.500000000044</v>
      </c>
      <c r="C55" s="12">
        <v>13770.889999999967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529507.3</v>
      </c>
      <c r="C56" s="9">
        <v>498725.01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12030</v>
      </c>
      <c r="C58" s="9">
        <f>C29</f>
        <v>304.9</v>
      </c>
    </row>
    <row r="59" spans="1:3" ht="25.5">
      <c r="A59" s="83" t="s">
        <v>54</v>
      </c>
      <c r="B59" s="9">
        <f>D29</f>
        <v>4500</v>
      </c>
      <c r="C59" s="9">
        <f>E29</f>
        <v>0.13</v>
      </c>
    </row>
    <row r="60" spans="1:3" ht="12.75">
      <c r="A60" s="83" t="s">
        <v>55</v>
      </c>
      <c r="B60" s="9">
        <f>F29</f>
        <v>12350</v>
      </c>
      <c r="C60" s="9">
        <f>G29</f>
        <v>4115.7</v>
      </c>
    </row>
    <row r="61" spans="1:3" ht="25.5">
      <c r="A61" s="83" t="s">
        <v>56</v>
      </c>
      <c r="B61" s="9">
        <f>H29</f>
        <v>5</v>
      </c>
      <c r="C61" s="9">
        <f>I29</f>
        <v>6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2017-05-25T07:16:35Z</dcterms:modified>
  <cp:category/>
  <cp:version/>
  <cp:contentType/>
  <cp:contentStatus/>
</cp:coreProperties>
</file>